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0" windowWidth="20730" windowHeight="1128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Лист1!$A$1:$E$116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86" i="1" l="1"/>
  <c r="E87" i="1"/>
  <c r="D86" i="1"/>
  <c r="C86" i="1"/>
  <c r="D60" i="1" l="1"/>
  <c r="E42" i="1" l="1"/>
  <c r="E25" i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0" i="1"/>
  <c r="F106" i="4" l="1"/>
  <c r="G106" i="4"/>
  <c r="D112" i="4"/>
  <c r="E60" i="4"/>
  <c r="D106" i="4"/>
  <c r="E31" i="1"/>
  <c r="E32" i="1"/>
  <c r="E33" i="1"/>
  <c r="E34" i="1"/>
  <c r="E35" i="1"/>
  <c r="E36" i="1"/>
  <c r="E58" i="1"/>
  <c r="E43" i="1"/>
  <c r="E55" i="1" l="1"/>
  <c r="E45" i="1"/>
  <c r="E21" i="1"/>
  <c r="D88" i="1" l="1"/>
  <c r="C88" i="1"/>
  <c r="E92" i="1"/>
  <c r="D77" i="1"/>
  <c r="C77" i="1"/>
  <c r="D82" i="1" l="1"/>
  <c r="C82" i="1"/>
  <c r="E85" i="1"/>
  <c r="E57" i="1" l="1"/>
  <c r="E38" i="1" l="1"/>
  <c r="E99" i="1" l="1"/>
  <c r="E19" i="1" l="1"/>
  <c r="E48" i="1" l="1"/>
  <c r="E49" i="1" l="1"/>
  <c r="E28" i="1" l="1"/>
  <c r="E10" i="1" l="1"/>
  <c r="E11" i="1" l="1"/>
  <c r="E69" i="1" l="1"/>
  <c r="E9" i="1"/>
  <c r="E20" i="1" l="1"/>
  <c r="E44" i="1" l="1"/>
  <c r="E46" i="1"/>
  <c r="E47" i="1"/>
  <c r="E51" i="1" l="1"/>
  <c r="D107" i="1" l="1"/>
  <c r="C107" i="1"/>
  <c r="E109" i="1"/>
  <c r="E108" i="1"/>
  <c r="E106" i="1"/>
  <c r="D105" i="1"/>
  <c r="C105" i="1"/>
  <c r="E104" i="1"/>
  <c r="D103" i="1"/>
  <c r="C103" i="1"/>
  <c r="E102" i="1"/>
  <c r="E101" i="1"/>
  <c r="E100" i="1"/>
  <c r="D98" i="1"/>
  <c r="C98" i="1"/>
  <c r="E97" i="1"/>
  <c r="E96" i="1"/>
  <c r="D95" i="1"/>
  <c r="C95" i="1"/>
  <c r="E94" i="1"/>
  <c r="E93" i="1"/>
  <c r="E91" i="1"/>
  <c r="E90" i="1"/>
  <c r="E89" i="1"/>
  <c r="E84" i="1"/>
  <c r="E83" i="1"/>
  <c r="E81" i="1"/>
  <c r="E80" i="1"/>
  <c r="E78" i="1"/>
  <c r="E76" i="1"/>
  <c r="E75" i="1"/>
  <c r="D74" i="1"/>
  <c r="C74" i="1"/>
  <c r="E73" i="1"/>
  <c r="E72" i="1"/>
  <c r="E71" i="1"/>
  <c r="E70" i="1"/>
  <c r="E68" i="1"/>
  <c r="E67" i="1"/>
  <c r="E66" i="1"/>
  <c r="D65" i="1"/>
  <c r="C65" i="1"/>
  <c r="C110" i="1" s="1"/>
  <c r="C60" i="1"/>
  <c r="E59" i="1"/>
  <c r="E56" i="1"/>
  <c r="E54" i="1"/>
  <c r="E53" i="1"/>
  <c r="E52" i="1"/>
  <c r="E41" i="1"/>
  <c r="E40" i="1"/>
  <c r="E29" i="1"/>
  <c r="E27" i="1"/>
  <c r="E26" i="1"/>
  <c r="E23" i="1"/>
  <c r="E22" i="1"/>
  <c r="E18" i="1"/>
  <c r="E16" i="1"/>
  <c r="E15" i="1"/>
  <c r="D14" i="1"/>
  <c r="C14" i="1"/>
  <c r="E8" i="1"/>
  <c r="E7" i="1"/>
  <c r="E6" i="1"/>
  <c r="E5" i="1"/>
  <c r="D110" i="1" l="1"/>
  <c r="E105" i="1"/>
  <c r="E107" i="1"/>
  <c r="E98" i="1"/>
  <c r="E103" i="1"/>
  <c r="E74" i="1"/>
  <c r="E82" i="1"/>
  <c r="E88" i="1"/>
  <c r="E65" i="1"/>
  <c r="E95" i="1"/>
  <c r="E77" i="1"/>
  <c r="E4" i="1"/>
  <c r="D39" i="1"/>
  <c r="D63" i="1" s="1"/>
  <c r="E60" i="1"/>
  <c r="C39" i="1"/>
  <c r="C63" i="1" s="1"/>
  <c r="E14" i="1"/>
  <c r="D111" i="1" l="1"/>
  <c r="C111" i="1"/>
  <c r="C117" i="1"/>
  <c r="D117" i="1"/>
  <c r="E110" i="1"/>
  <c r="E63" i="1"/>
  <c r="E39" i="1"/>
</calcChain>
</file>

<file path=xl/sharedStrings.xml><?xml version="1.0" encoding="utf-8"?>
<sst xmlns="http://schemas.openxmlformats.org/spreadsheetml/2006/main" count="430" uniqueCount="224">
  <si>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</si>
  <si>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</si>
  <si>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</si>
  <si>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</si>
  <si>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</si>
  <si>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</si>
  <si>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</si>
  <si>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</si>
  <si>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</si>
  <si>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</si>
  <si>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</si>
  <si>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</si>
  <si>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</si>
  <si>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</si>
  <si>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</si>
  <si>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</si>
  <si>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</si>
  <si>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</si>
  <si>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</si>
  <si>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</si>
  <si>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</si>
  <si>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</si>
  <si>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</si>
  <si>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</si>
  <si>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</si>
  <si>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</si>
  <si>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</si>
  <si>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</si>
  <si>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</si>
  <si>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</si>
  <si>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</si>
  <si>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</si>
  <si>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</si>
  <si>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</si>
  <si>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</si>
  <si>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</si>
  <si>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</si>
  <si>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</si>
  <si>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</si>
  <si>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</si>
  <si>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</si>
  <si>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</si>
  <si>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</si>
  <si>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</si>
  <si>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</si>
  <si>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</si>
  <si>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</si>
  <si>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</si>
  <si>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</si>
  <si>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</si>
  <si>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</si>
  <si>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</si>
  <si>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</si>
  <si>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</si>
  <si>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</si>
  <si>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</si>
  <si>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</si>
  <si>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</si>
  <si>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</si>
  <si>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</si>
  <si>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</si>
  <si>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</si>
  <si>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</si>
  <si>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</si>
  <si>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</si>
  <si>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</si>
  <si>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</si>
  <si>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</si>
  <si>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</si>
  <si>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</si>
  <si>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</si>
  <si>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</si>
  <si>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</si>
  <si>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</si>
  <si>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</si>
  <si>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</si>
  <si>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</si>
  <si>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</si>
  <si>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</si>
  <si>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</si>
  <si>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</si>
  <si>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</si>
  <si>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</si>
  <si>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</si>
  <si>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</si>
  <si>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</si>
  <si>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</si>
  <si>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</si>
  <si>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</si>
  <si>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</si>
  <si>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</si>
  <si>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</si>
  <si>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</si>
  <si>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</si>
  <si>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</si>
  <si>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</si>
  <si>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</si>
  <si>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</si>
  <si>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</si>
  <si>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</si>
  <si>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</si>
  <si>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</si>
  <si>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</si>
  <si>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</si>
  <si>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</si>
  <si>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</si>
  <si>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</si>
  <si>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</si>
  <si>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</si>
  <si>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</si>
  <si>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</si>
  <si>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</si>
  <si>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</si>
  <si>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</si>
  <si>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</si>
  <si>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</si>
  <si>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</si>
  <si>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</si>
  <si>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</si>
  <si>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</si>
  <si>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</si>
  <si>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</si>
  <si>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</si>
  <si>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</si>
  <si>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</si>
  <si>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</si>
  <si>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</si>
  <si>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</si>
  <si>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</si>
  <si>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</si>
  <si>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</si>
  <si>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</si>
  <si>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</si>
  <si>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</si>
  <si>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</si>
  <si>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</si>
  <si>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</si>
  <si>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</si>
  <si>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</si>
  <si>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</si>
  <si>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</si>
  <si>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</si>
  <si>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</si>
  <si>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</si>
  <si>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</si>
  <si>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</si>
  <si>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</si>
  <si>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</si>
  <si>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</si>
  <si>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</si>
  <si>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</si>
  <si>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</si>
  <si>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</si>
  <si>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</si>
  <si>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</si>
  <si>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</si>
  <si>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</si>
  <si>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</si>
  <si>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</si>
  <si>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</si>
  <si>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</si>
  <si>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</si>
  <si>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</si>
  <si>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</si>
  <si>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</si>
  <si>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</si>
  <si>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</si>
  <si>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</si>
  <si>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</si>
  <si>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</si>
  <si>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</si>
  <si>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</si>
  <si>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</si>
  <si>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</si>
  <si>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</si>
  <si>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</si>
  <si>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</si>
  <si>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</si>
  <si>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</si>
  <si>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</si>
  <si>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</si>
  <si>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</si>
  <si>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</si>
  <si>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</si>
  <si>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</si>
  <si>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</si>
  <si>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</si>
  <si>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</si>
  <si>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</si>
  <si>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</si>
  <si>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</si>
  <si>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</si>
  <si>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</si>
  <si>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</si>
  <si>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</si>
  <si>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</si>
  <si>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</si>
  <si>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</si>
  <si>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</si>
  <si>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</si>
  <si>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</si>
  <si>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</si>
  <si>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</si>
  <si>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</si>
  <si>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</si>
  <si>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</si>
  <si>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</si>
  <si>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</si>
  <si>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</si>
  <si>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</si>
  <si>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</si>
  <si>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</si>
  <si>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</si>
  <si>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</si>
  <si>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</si>
  <si>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</si>
  <si>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</si>
  <si>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</si>
  <si>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Справка об исполнении районного бюджета на 01.04.2021 года</t>
  </si>
  <si>
    <t>Исполнено на 01.04.2021 год</t>
  </si>
  <si>
    <t>Охрана окружающей среды</t>
  </si>
  <si>
    <t xml:space="preserve">Другие воросы в области окружающей среды </t>
  </si>
  <si>
    <t>0600</t>
  </si>
  <si>
    <t>0605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</si>
</sst>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view="pageBreakPreview" topLeftCell="A69" zoomScale="80" zoomScaleNormal="90" zoomScaleSheetLayoutView="80" workbookViewId="0">
      <selection activeCell="E85" sqref="E85:E87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218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219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145951.5</v>
      </c>
      <c r="D4" s="52">
        <f>SUM(D5:D13)</f>
        <v>40795.600000000006</v>
      </c>
      <c r="E4" s="53">
        <f t="shared" ref="E4:E36" si="0">D4/C4*100</f>
        <v>27.951477031753701</v>
      </c>
      <c r="F4" s="15"/>
    </row>
    <row r="5" spans="1:6" x14ac:dyDescent="0.3">
      <c r="A5" s="16" t="s">
        <v>4</v>
      </c>
      <c r="B5" s="17" t="s">
        <v>5</v>
      </c>
      <c r="C5" s="18">
        <v>118255.3</v>
      </c>
      <c r="D5" s="18">
        <v>27489.7</v>
      </c>
      <c r="E5" s="53">
        <f t="shared" si="0"/>
        <v>23.246061698714559</v>
      </c>
      <c r="F5" s="19"/>
    </row>
    <row r="6" spans="1:6" x14ac:dyDescent="0.3">
      <c r="A6" s="16" t="s">
        <v>6</v>
      </c>
      <c r="B6" s="17" t="s">
        <v>7</v>
      </c>
      <c r="C6" s="18">
        <v>22156.400000000001</v>
      </c>
      <c r="D6" s="20">
        <v>7915.9</v>
      </c>
      <c r="E6" s="53">
        <f t="shared" si="0"/>
        <v>35.727374483219293</v>
      </c>
      <c r="F6" s="19"/>
    </row>
    <row r="7" spans="1:6" x14ac:dyDescent="0.3">
      <c r="A7" s="16" t="s">
        <v>8</v>
      </c>
      <c r="B7" s="17" t="s">
        <v>9</v>
      </c>
      <c r="C7" s="18"/>
      <c r="D7" s="20">
        <v>2754.4</v>
      </c>
      <c r="E7" s="53" t="e">
        <f t="shared" si="0"/>
        <v>#DIV/0!</v>
      </c>
      <c r="F7" s="19"/>
    </row>
    <row r="8" spans="1:6" x14ac:dyDescent="0.3">
      <c r="A8" s="16" t="s">
        <v>10</v>
      </c>
      <c r="B8" s="17" t="s">
        <v>11</v>
      </c>
      <c r="C8" s="18">
        <v>25.8</v>
      </c>
      <c r="D8" s="18">
        <v>121.6</v>
      </c>
      <c r="E8" s="53">
        <f t="shared" si="0"/>
        <v>471.31782945736427</v>
      </c>
      <c r="F8" s="19"/>
    </row>
    <row r="9" spans="1:6" x14ac:dyDescent="0.3">
      <c r="A9" s="16" t="s">
        <v>126</v>
      </c>
      <c r="B9" s="17" t="s">
        <v>125</v>
      </c>
      <c r="C9" s="18">
        <v>67</v>
      </c>
      <c r="D9" s="18">
        <v>1426.8</v>
      </c>
      <c r="E9" s="53">
        <f t="shared" si="0"/>
        <v>2129.5522388059703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>
        <v>94.4</v>
      </c>
      <c r="E10" s="53">
        <f t="shared" ref="E10" si="1">D10/C10*100</f>
        <v>8.3836589698046176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1028</v>
      </c>
      <c r="E11" s="53">
        <f>D11/C11*100</f>
        <v>23.790789169173802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/>
      <c r="D13" s="18">
        <v>-35.200000000000003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SUM(C15:C38)</f>
        <v>12023.3</v>
      </c>
      <c r="D14" s="54">
        <f>SUM(D15:D38)</f>
        <v>5162.1000000000013</v>
      </c>
      <c r="E14" s="53">
        <f t="shared" si="0"/>
        <v>42.934136218841765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4655.3999999999996</v>
      </c>
      <c r="D15" s="20">
        <v>1301.8</v>
      </c>
      <c r="E15" s="53">
        <f>D15/C15*100</f>
        <v>27.963225501568072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3200</v>
      </c>
      <c r="D16" s="20">
        <v>1919.5</v>
      </c>
      <c r="E16" s="53">
        <f>D16/C16*100</f>
        <v>59.984375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>
        <v>38</v>
      </c>
      <c r="D18" s="18">
        <v>0</v>
      </c>
      <c r="E18" s="53">
        <f t="shared" si="0"/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34.6</v>
      </c>
      <c r="E19" s="53">
        <f t="shared" si="0"/>
        <v>50.437317784256564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19.5</v>
      </c>
      <c r="E21" s="53">
        <f t="shared" ref="E21" si="2">D21/C21*100</f>
        <v>28.84615384615385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>
        <v>0</v>
      </c>
      <c r="E22" s="53">
        <f t="shared" si="0"/>
        <v>0</v>
      </c>
      <c r="F22" s="22"/>
    </row>
    <row r="23" spans="1:6" x14ac:dyDescent="0.3">
      <c r="A23" s="16" t="s">
        <v>25</v>
      </c>
      <c r="B23" s="17" t="s">
        <v>26</v>
      </c>
      <c r="C23" s="18">
        <v>961</v>
      </c>
      <c r="D23" s="18">
        <v>303.2</v>
      </c>
      <c r="E23" s="53">
        <f t="shared" si="0"/>
        <v>31.550468262226843</v>
      </c>
      <c r="F23" s="22"/>
    </row>
    <row r="24" spans="1:6" ht="42" hidden="1" customHeight="1" x14ac:dyDescent="0.3">
      <c r="A24" s="16" t="s">
        <v>134</v>
      </c>
      <c r="B24" s="17" t="s">
        <v>133</v>
      </c>
      <c r="C24" s="18"/>
      <c r="D24" s="20"/>
      <c r="E24" s="53">
        <v>0</v>
      </c>
      <c r="F24" s="22"/>
    </row>
    <row r="25" spans="1:6" ht="36" customHeight="1" x14ac:dyDescent="0.3">
      <c r="A25" s="16" t="s">
        <v>215</v>
      </c>
      <c r="B25" s="17" t="s">
        <v>212</v>
      </c>
      <c r="C25" s="18">
        <v>1</v>
      </c>
      <c r="D25" s="20">
        <v>1.5</v>
      </c>
      <c r="E25" s="53">
        <f t="shared" ref="E25" si="3">D25/C25*100</f>
        <v>150</v>
      </c>
      <c r="F25" s="22"/>
    </row>
    <row r="26" spans="1:6" ht="25.5" customHeight="1" x14ac:dyDescent="0.3">
      <c r="A26" s="16" t="s">
        <v>214</v>
      </c>
      <c r="B26" s="17" t="s">
        <v>213</v>
      </c>
      <c r="C26" s="18">
        <v>660.5</v>
      </c>
      <c r="D26" s="20">
        <v>1425.2</v>
      </c>
      <c r="E26" s="53">
        <f t="shared" si="0"/>
        <v>215.775927327782</v>
      </c>
      <c r="F26" s="22"/>
    </row>
    <row r="27" spans="1:6" x14ac:dyDescent="0.3">
      <c r="A27" s="16" t="s">
        <v>154</v>
      </c>
      <c r="B27" s="17" t="s">
        <v>155</v>
      </c>
      <c r="C27" s="18">
        <v>471.4</v>
      </c>
      <c r="D27" s="18">
        <v>208.6</v>
      </c>
      <c r="E27" s="53">
        <f t="shared" si="0"/>
        <v>44.251166737378021</v>
      </c>
      <c r="F27" s="22"/>
    </row>
    <row r="28" spans="1:6" hidden="1" x14ac:dyDescent="0.3">
      <c r="A28" s="16"/>
      <c r="B28" s="17" t="s">
        <v>139</v>
      </c>
      <c r="C28" s="18"/>
      <c r="D28" s="18"/>
      <c r="E28" s="53" t="e">
        <f t="shared" ref="E28" si="4">D28/C28*100</f>
        <v>#DIV/0!</v>
      </c>
      <c r="F28" s="22"/>
    </row>
    <row r="29" spans="1:6" x14ac:dyDescent="0.3">
      <c r="A29" s="16" t="s">
        <v>156</v>
      </c>
      <c r="B29" s="17" t="s">
        <v>157</v>
      </c>
      <c r="C29" s="18">
        <v>1528.6</v>
      </c>
      <c r="D29" s="18">
        <v>-278.89999999999998</v>
      </c>
      <c r="E29" s="53">
        <f t="shared" si="0"/>
        <v>-18.245453356012035</v>
      </c>
      <c r="F29" s="22"/>
    </row>
    <row r="30" spans="1:6" ht="21" customHeight="1" x14ac:dyDescent="0.3">
      <c r="A30" s="57" t="s">
        <v>189</v>
      </c>
      <c r="B30" s="17" t="s">
        <v>203</v>
      </c>
      <c r="C30" s="18"/>
      <c r="D30" s="18">
        <v>93.3</v>
      </c>
      <c r="E30" s="53" t="e">
        <f t="shared" si="0"/>
        <v>#DIV/0!</v>
      </c>
      <c r="F30" s="22"/>
    </row>
    <row r="31" spans="1:6" ht="37.5" hidden="1" x14ac:dyDescent="0.3">
      <c r="A31" s="25" t="s">
        <v>27</v>
      </c>
      <c r="B31" s="17" t="s">
        <v>28</v>
      </c>
      <c r="C31" s="18"/>
      <c r="D31" s="20"/>
      <c r="E31" s="53" t="e">
        <f t="shared" si="0"/>
        <v>#DIV/0!</v>
      </c>
      <c r="F31" s="22"/>
    </row>
    <row r="32" spans="1:6" ht="33" hidden="1" customHeight="1" x14ac:dyDescent="0.3">
      <c r="A32" s="16" t="s">
        <v>29</v>
      </c>
      <c r="B32" s="17" t="s">
        <v>30</v>
      </c>
      <c r="C32" s="18"/>
      <c r="D32" s="20"/>
      <c r="E32" s="53" t="e">
        <f t="shared" si="0"/>
        <v>#DIV/0!</v>
      </c>
      <c r="F32" s="22"/>
    </row>
    <row r="33" spans="1:6" ht="33" hidden="1" customHeight="1" x14ac:dyDescent="0.3">
      <c r="A33" s="16" t="s">
        <v>31</v>
      </c>
      <c r="B33" s="17" t="s">
        <v>32</v>
      </c>
      <c r="C33" s="18"/>
      <c r="D33" s="24"/>
      <c r="E33" s="53" t="e">
        <f t="shared" si="0"/>
        <v>#DIV/0!</v>
      </c>
      <c r="F33" s="22"/>
    </row>
    <row r="34" spans="1:6" ht="43.5" hidden="1" customHeight="1" x14ac:dyDescent="0.3">
      <c r="A34" s="16" t="s">
        <v>138</v>
      </c>
      <c r="B34" s="17" t="s">
        <v>139</v>
      </c>
      <c r="C34" s="18"/>
      <c r="D34" s="24"/>
      <c r="E34" s="53" t="e">
        <f t="shared" si="0"/>
        <v>#DIV/0!</v>
      </c>
      <c r="F34" s="22"/>
    </row>
    <row r="35" spans="1:6" ht="43.5" hidden="1" customHeight="1" x14ac:dyDescent="0.3">
      <c r="A35" s="16" t="s">
        <v>33</v>
      </c>
      <c r="B35" s="17" t="s">
        <v>34</v>
      </c>
      <c r="C35" s="18"/>
      <c r="D35" s="24"/>
      <c r="E35" s="53" t="e">
        <f t="shared" si="0"/>
        <v>#DIV/0!</v>
      </c>
      <c r="F35" s="22"/>
    </row>
    <row r="36" spans="1:6" ht="37.5" hidden="1" x14ac:dyDescent="0.3">
      <c r="A36" s="16" t="s">
        <v>35</v>
      </c>
      <c r="B36" s="26" t="s">
        <v>36</v>
      </c>
      <c r="C36" s="18"/>
      <c r="D36" s="20"/>
      <c r="E36" s="53" t="e">
        <f t="shared" si="0"/>
        <v>#DIV/0!</v>
      </c>
      <c r="F36" s="22"/>
    </row>
    <row r="37" spans="1:6" ht="27" customHeight="1" x14ac:dyDescent="0.3">
      <c r="A37" s="16" t="s">
        <v>177</v>
      </c>
      <c r="B37" s="17" t="s">
        <v>37</v>
      </c>
      <c r="C37" s="18"/>
      <c r="D37" s="24">
        <v>-15.9</v>
      </c>
      <c r="E37" s="53">
        <v>0</v>
      </c>
      <c r="F37" s="22"/>
    </row>
    <row r="38" spans="1:6" ht="22.5" customHeight="1" x14ac:dyDescent="0.3">
      <c r="A38" s="16" t="s">
        <v>176</v>
      </c>
      <c r="B38" s="17" t="s">
        <v>178</v>
      </c>
      <c r="C38" s="18">
        <v>366</v>
      </c>
      <c r="D38" s="24">
        <v>149.69999999999999</v>
      </c>
      <c r="E38" s="53">
        <f>D38/C38*100</f>
        <v>40.901639344262293</v>
      </c>
      <c r="F38" s="22"/>
    </row>
    <row r="39" spans="1:6" x14ac:dyDescent="0.3">
      <c r="A39" s="27" t="s">
        <v>38</v>
      </c>
      <c r="B39" s="28"/>
      <c r="C39" s="55">
        <f>C14+C4</f>
        <v>157974.79999999999</v>
      </c>
      <c r="D39" s="55">
        <f>D14+D4</f>
        <v>45957.700000000004</v>
      </c>
      <c r="E39" s="53">
        <f t="shared" ref="E39:E59" si="5">D39/C39*100</f>
        <v>29.091791855409856</v>
      </c>
      <c r="F39" s="29"/>
    </row>
    <row r="40" spans="1:6" ht="18" customHeight="1" x14ac:dyDescent="0.3">
      <c r="A40" s="16" t="s">
        <v>39</v>
      </c>
      <c r="B40" s="17" t="s">
        <v>169</v>
      </c>
      <c r="C40" s="18">
        <v>73054.100000000006</v>
      </c>
      <c r="D40" s="18">
        <v>33724.300000000003</v>
      </c>
      <c r="E40" s="53">
        <f t="shared" si="5"/>
        <v>46.163459682618772</v>
      </c>
      <c r="F40" s="19"/>
    </row>
    <row r="41" spans="1:6" hidden="1" x14ac:dyDescent="0.3">
      <c r="A41" s="16" t="s">
        <v>40</v>
      </c>
      <c r="B41" s="17" t="s">
        <v>181</v>
      </c>
      <c r="C41" s="18"/>
      <c r="D41" s="18"/>
      <c r="E41" s="53" t="e">
        <f t="shared" si="5"/>
        <v>#DIV/0!</v>
      </c>
      <c r="F41" s="19"/>
    </row>
    <row r="42" spans="1:6" hidden="1" x14ac:dyDescent="0.3">
      <c r="A42" s="16" t="s">
        <v>127</v>
      </c>
      <c r="B42" s="17" t="s">
        <v>217</v>
      </c>
      <c r="C42" s="18"/>
      <c r="D42" s="18">
        <v>0</v>
      </c>
      <c r="E42" s="53" t="e">
        <f t="shared" ref="E42" si="6">D42/C42*100</f>
        <v>#DIV/0!</v>
      </c>
      <c r="F42" s="19"/>
    </row>
    <row r="43" spans="1:6" ht="37.5" x14ac:dyDescent="0.3">
      <c r="A43" s="16" t="s">
        <v>180</v>
      </c>
      <c r="B43" s="17" t="s">
        <v>187</v>
      </c>
      <c r="C43" s="18">
        <v>23366.3</v>
      </c>
      <c r="D43" s="18">
        <v>4401</v>
      </c>
      <c r="E43" s="53">
        <f t="shared" si="5"/>
        <v>18.83481766475651</v>
      </c>
      <c r="F43" s="19"/>
    </row>
    <row r="44" spans="1:6" ht="37.5" hidden="1" x14ac:dyDescent="0.3">
      <c r="A44" s="16" t="s">
        <v>174</v>
      </c>
      <c r="B44" s="17" t="s">
        <v>182</v>
      </c>
      <c r="C44" s="20"/>
      <c r="D44" s="20"/>
      <c r="E44" s="53" t="e">
        <f t="shared" si="5"/>
        <v>#DIV/0!</v>
      </c>
      <c r="F44" s="19"/>
    </row>
    <row r="45" spans="1:6" hidden="1" x14ac:dyDescent="0.3">
      <c r="A45" s="16" t="s">
        <v>179</v>
      </c>
      <c r="B45" s="17" t="s">
        <v>158</v>
      </c>
      <c r="C45" s="18"/>
      <c r="D45" s="18"/>
      <c r="E45" s="53" t="e">
        <f t="shared" ref="E45" si="7">D45/C45*100</f>
        <v>#DIV/0!</v>
      </c>
      <c r="F45" s="19"/>
    </row>
    <row r="46" spans="1:6" hidden="1" x14ac:dyDescent="0.3">
      <c r="A46" s="16" t="s">
        <v>135</v>
      </c>
      <c r="B46" s="17" t="s">
        <v>129</v>
      </c>
      <c r="C46" s="18"/>
      <c r="D46" s="18"/>
      <c r="E46" s="53" t="e">
        <f t="shared" si="5"/>
        <v>#DIV/0!</v>
      </c>
      <c r="F46" s="19"/>
    </row>
    <row r="47" spans="1:6" hidden="1" x14ac:dyDescent="0.3">
      <c r="A47" s="16" t="s">
        <v>128</v>
      </c>
      <c r="B47" s="17" t="s">
        <v>129</v>
      </c>
      <c r="C47" s="18"/>
      <c r="D47" s="23"/>
      <c r="E47" s="53" t="e">
        <f t="shared" si="5"/>
        <v>#DIV/0!</v>
      </c>
      <c r="F47" s="19"/>
    </row>
    <row r="48" spans="1:6" x14ac:dyDescent="0.3">
      <c r="A48" s="16" t="s">
        <v>132</v>
      </c>
      <c r="B48" s="17" t="s">
        <v>183</v>
      </c>
      <c r="C48" s="18">
        <v>532.4</v>
      </c>
      <c r="D48" s="23">
        <v>0</v>
      </c>
      <c r="E48" s="53">
        <f t="shared" si="5"/>
        <v>0</v>
      </c>
      <c r="F48" s="19"/>
    </row>
    <row r="49" spans="1:6" hidden="1" x14ac:dyDescent="0.3">
      <c r="A49" s="16" t="s">
        <v>140</v>
      </c>
      <c r="B49" s="17" t="s">
        <v>168</v>
      </c>
      <c r="C49" s="18"/>
      <c r="D49" s="23"/>
      <c r="E49" s="53" t="e">
        <f t="shared" ref="E49" si="8">D49/C49*100</f>
        <v>#DIV/0!</v>
      </c>
      <c r="F49" s="19"/>
    </row>
    <row r="50" spans="1:6" hidden="1" x14ac:dyDescent="0.3">
      <c r="A50" s="16" t="s">
        <v>127</v>
      </c>
      <c r="B50" s="17" t="s">
        <v>167</v>
      </c>
      <c r="C50" s="18"/>
      <c r="D50" s="23"/>
      <c r="E50" s="53">
        <v>0</v>
      </c>
      <c r="F50" s="19"/>
    </row>
    <row r="51" spans="1:6" x14ac:dyDescent="0.3">
      <c r="A51" s="16" t="s">
        <v>41</v>
      </c>
      <c r="B51" s="17" t="s">
        <v>166</v>
      </c>
      <c r="C51" s="18">
        <v>231874.8</v>
      </c>
      <c r="D51" s="23">
        <v>70371.100000000006</v>
      </c>
      <c r="E51" s="53">
        <f t="shared" ref="E51" si="9">D51/C51*100</f>
        <v>30.348748548785814</v>
      </c>
      <c r="F51" s="19"/>
    </row>
    <row r="52" spans="1:6" x14ac:dyDescent="0.3">
      <c r="A52" s="16" t="s">
        <v>42</v>
      </c>
      <c r="B52" s="17" t="s">
        <v>165</v>
      </c>
      <c r="C52" s="18">
        <v>68748.100000000006</v>
      </c>
      <c r="D52" s="20">
        <v>18080</v>
      </c>
      <c r="E52" s="53">
        <f t="shared" si="5"/>
        <v>26.298908624383799</v>
      </c>
      <c r="F52" s="19"/>
    </row>
    <row r="53" spans="1:6" x14ac:dyDescent="0.3">
      <c r="A53" s="16" t="s">
        <v>43</v>
      </c>
      <c r="B53" s="17" t="s">
        <v>164</v>
      </c>
      <c r="C53" s="18">
        <v>25707.4</v>
      </c>
      <c r="D53" s="18">
        <v>4710.7</v>
      </c>
      <c r="E53" s="53">
        <f t="shared" si="5"/>
        <v>18.324295728078294</v>
      </c>
      <c r="F53" s="19"/>
    </row>
    <row r="54" spans="1:6" s="32" customFormat="1" ht="37.5" x14ac:dyDescent="0.3">
      <c r="A54" s="30" t="s">
        <v>44</v>
      </c>
      <c r="B54" s="31" t="s">
        <v>163</v>
      </c>
      <c r="C54" s="23">
        <v>31</v>
      </c>
      <c r="D54" s="23">
        <v>31</v>
      </c>
      <c r="E54" s="53">
        <f t="shared" si="5"/>
        <v>100</v>
      </c>
      <c r="F54" s="19"/>
    </row>
    <row r="55" spans="1:6" x14ac:dyDescent="0.3">
      <c r="A55" s="16" t="s">
        <v>159</v>
      </c>
      <c r="B55" s="17" t="s">
        <v>162</v>
      </c>
      <c r="C55" s="23">
        <v>442.2</v>
      </c>
      <c r="D55" s="18"/>
      <c r="E55" s="53">
        <f t="shared" ref="E55" si="10">D55/C55*100</f>
        <v>0</v>
      </c>
      <c r="F55" s="19"/>
    </row>
    <row r="56" spans="1:6" x14ac:dyDescent="0.3">
      <c r="A56" s="16" t="s">
        <v>45</v>
      </c>
      <c r="B56" s="17" t="s">
        <v>161</v>
      </c>
      <c r="C56" s="23">
        <v>633700.80000000005</v>
      </c>
      <c r="D56" s="18">
        <v>211996.4</v>
      </c>
      <c r="E56" s="53">
        <f t="shared" si="5"/>
        <v>33.45370559734183</v>
      </c>
      <c r="F56" s="19"/>
    </row>
    <row r="57" spans="1:6" ht="38.25" customHeight="1" x14ac:dyDescent="0.3">
      <c r="A57" s="33" t="s">
        <v>46</v>
      </c>
      <c r="B57" s="17" t="s">
        <v>160</v>
      </c>
      <c r="C57" s="23">
        <v>7688.32</v>
      </c>
      <c r="D57" s="18">
        <v>1890</v>
      </c>
      <c r="E57" s="53">
        <f t="shared" ref="E57:E58" si="11">D57/C57*100</f>
        <v>24.582743694331143</v>
      </c>
      <c r="F57" s="19"/>
    </row>
    <row r="58" spans="1:6" ht="38.25" customHeight="1" x14ac:dyDescent="0.3">
      <c r="A58" s="33" t="s">
        <v>216</v>
      </c>
      <c r="B58" s="17" t="s">
        <v>186</v>
      </c>
      <c r="C58" s="23">
        <v>31873</v>
      </c>
      <c r="D58" s="18">
        <v>5164</v>
      </c>
      <c r="E58" s="53">
        <f t="shared" si="11"/>
        <v>16.201800897311202</v>
      </c>
      <c r="F58" s="19"/>
    </row>
    <row r="59" spans="1:6" ht="38.25" hidden="1" customHeight="1" x14ac:dyDescent="0.3">
      <c r="A59" s="33" t="s">
        <v>146</v>
      </c>
      <c r="B59" s="17" t="s">
        <v>184</v>
      </c>
      <c r="C59" s="23"/>
      <c r="D59" s="18"/>
      <c r="E59" s="53" t="e">
        <f t="shared" si="5"/>
        <v>#DIV/0!</v>
      </c>
      <c r="F59" s="19"/>
    </row>
    <row r="60" spans="1:6" ht="25.5" customHeight="1" x14ac:dyDescent="0.3">
      <c r="A60" s="27" t="s">
        <v>47</v>
      </c>
      <c r="B60" s="34" t="s">
        <v>48</v>
      </c>
      <c r="C60" s="54">
        <f>SUM(C40:C59)</f>
        <v>1097018.4200000002</v>
      </c>
      <c r="D60" s="54">
        <f>SUM(D40:D59)</f>
        <v>350368.5</v>
      </c>
      <c r="E60" s="53">
        <f>D60/C60*100</f>
        <v>31.938251319426335</v>
      </c>
      <c r="F60" s="35"/>
    </row>
    <row r="61" spans="1:6" ht="25.5" customHeight="1" x14ac:dyDescent="0.3">
      <c r="A61" s="27" t="s">
        <v>49</v>
      </c>
      <c r="B61" s="34" t="s">
        <v>175</v>
      </c>
      <c r="C61" s="23"/>
      <c r="D61" s="23">
        <v>280</v>
      </c>
      <c r="E61" s="53">
        <v>0</v>
      </c>
      <c r="F61" s="35"/>
    </row>
    <row r="62" spans="1:6" ht="37.5" x14ac:dyDescent="0.3">
      <c r="A62" s="36" t="s">
        <v>50</v>
      </c>
      <c r="B62" s="34" t="s">
        <v>170</v>
      </c>
      <c r="C62" s="23">
        <v>0</v>
      </c>
      <c r="D62" s="18">
        <v>-524.79999999999995</v>
      </c>
      <c r="E62" s="53">
        <v>0</v>
      </c>
      <c r="F62" s="35"/>
    </row>
    <row r="63" spans="1:6" x14ac:dyDescent="0.3">
      <c r="A63" s="27" t="s">
        <v>51</v>
      </c>
      <c r="B63" s="34"/>
      <c r="C63" s="52">
        <f>C39+C60+C61+C62</f>
        <v>1254993.2200000002</v>
      </c>
      <c r="D63" s="52">
        <f>D39+D60+D61+D62</f>
        <v>396081.4</v>
      </c>
      <c r="E63" s="53">
        <f>D63/C63*100</f>
        <v>31.560441418161599</v>
      </c>
      <c r="F63" s="35"/>
    </row>
    <row r="64" spans="1:6" ht="42.75" customHeight="1" x14ac:dyDescent="0.25">
      <c r="A64" s="60" t="s">
        <v>124</v>
      </c>
      <c r="B64" s="61"/>
      <c r="C64" s="61"/>
      <c r="D64" s="61"/>
      <c r="E64" s="62"/>
    </row>
    <row r="65" spans="1:5" ht="19.5" customHeight="1" x14ac:dyDescent="0.25">
      <c r="A65" s="41" t="s">
        <v>52</v>
      </c>
      <c r="B65" s="42" t="s">
        <v>83</v>
      </c>
      <c r="C65" s="40">
        <f>SUM(C66:C73)</f>
        <v>98685.299999999988</v>
      </c>
      <c r="D65" s="40">
        <f>SUM(D66:D73)</f>
        <v>20385.100000000002</v>
      </c>
      <c r="E65" s="43">
        <f>IF(C65=0," ",D65/C65*100)</f>
        <v>20.656673283660286</v>
      </c>
    </row>
    <row r="66" spans="1:5" ht="28.5" customHeight="1" x14ac:dyDescent="0.25">
      <c r="A66" s="44" t="s">
        <v>197</v>
      </c>
      <c r="B66" s="42" t="s">
        <v>84</v>
      </c>
      <c r="C66" s="45">
        <v>3980.4</v>
      </c>
      <c r="D66" s="45">
        <v>856.1</v>
      </c>
      <c r="E66" s="46">
        <f>IF(C66=0," ",D66/C66*100)</f>
        <v>21.507888654406592</v>
      </c>
    </row>
    <row r="67" spans="1:5" ht="22.5" customHeight="1" x14ac:dyDescent="0.25">
      <c r="A67" s="44" t="s">
        <v>198</v>
      </c>
      <c r="B67" s="42" t="s">
        <v>85</v>
      </c>
      <c r="C67" s="45">
        <v>4831.3999999999996</v>
      </c>
      <c r="D67" s="45">
        <v>1020.8</v>
      </c>
      <c r="E67" s="46">
        <f>IF(C67=0," ",D67/C67*100)</f>
        <v>21.128451380552221</v>
      </c>
    </row>
    <row r="68" spans="1:5" ht="37.5" x14ac:dyDescent="0.25">
      <c r="A68" s="44" t="s">
        <v>199</v>
      </c>
      <c r="B68" s="42" t="s">
        <v>86</v>
      </c>
      <c r="C68" s="45">
        <v>49227.4</v>
      </c>
      <c r="D68" s="47">
        <v>10978</v>
      </c>
      <c r="E68" s="46">
        <f>IF(C68=0," ",D68/C68*100)</f>
        <v>22.30058869653892</v>
      </c>
    </row>
    <row r="69" spans="1:5" x14ac:dyDescent="0.25">
      <c r="A69" s="44" t="s">
        <v>53</v>
      </c>
      <c r="B69" s="42" t="s">
        <v>87</v>
      </c>
      <c r="C69" s="45">
        <v>31</v>
      </c>
      <c r="D69" s="45">
        <v>0</v>
      </c>
      <c r="E69" s="46">
        <f>IF(C69=0," ",D69/C69*100)</f>
        <v>0</v>
      </c>
    </row>
    <row r="70" spans="1:5" x14ac:dyDescent="0.25">
      <c r="A70" s="44" t="s">
        <v>200</v>
      </c>
      <c r="B70" s="42" t="s">
        <v>88</v>
      </c>
      <c r="C70" s="45">
        <v>26213.200000000001</v>
      </c>
      <c r="D70" s="45">
        <v>5110</v>
      </c>
      <c r="E70" s="46">
        <f t="shared" ref="E70:E110" si="12">IF(C70=0," ",D70/C70*100)</f>
        <v>19.493995391634751</v>
      </c>
    </row>
    <row r="71" spans="1:5" hidden="1" x14ac:dyDescent="0.25">
      <c r="A71" s="44" t="s">
        <v>54</v>
      </c>
      <c r="B71" s="42" t="s">
        <v>89</v>
      </c>
      <c r="C71" s="45"/>
      <c r="D71" s="45"/>
      <c r="E71" s="46" t="str">
        <f t="shared" si="12"/>
        <v xml:space="preserve"> </v>
      </c>
    </row>
    <row r="72" spans="1:5" x14ac:dyDescent="0.25">
      <c r="A72" s="44" t="s">
        <v>55</v>
      </c>
      <c r="B72" s="42" t="s">
        <v>90</v>
      </c>
      <c r="C72" s="45">
        <v>1300</v>
      </c>
      <c r="D72" s="45">
        <v>0</v>
      </c>
      <c r="E72" s="46">
        <f t="shared" si="12"/>
        <v>0</v>
      </c>
    </row>
    <row r="73" spans="1:5" x14ac:dyDescent="0.25">
      <c r="A73" s="44" t="s">
        <v>56</v>
      </c>
      <c r="B73" s="42" t="s">
        <v>91</v>
      </c>
      <c r="C73" s="45">
        <v>13101.9</v>
      </c>
      <c r="D73" s="47">
        <v>2420.1999999999998</v>
      </c>
      <c r="E73" s="46">
        <f t="shared" si="12"/>
        <v>18.472129996412733</v>
      </c>
    </row>
    <row r="74" spans="1:5" x14ac:dyDescent="0.25">
      <c r="A74" s="41" t="s">
        <v>57</v>
      </c>
      <c r="B74" s="42" t="s">
        <v>92</v>
      </c>
      <c r="C74" s="40">
        <f>SUM(C75:C76)</f>
        <v>8753.5</v>
      </c>
      <c r="D74" s="40">
        <f>SUM(D75:D76)</f>
        <v>1512.5</v>
      </c>
      <c r="E74" s="43">
        <f t="shared" si="12"/>
        <v>17.278802764608443</v>
      </c>
    </row>
    <row r="75" spans="1:5" x14ac:dyDescent="0.25">
      <c r="A75" s="44" t="s">
        <v>188</v>
      </c>
      <c r="B75" s="42" t="s">
        <v>93</v>
      </c>
      <c r="C75" s="45">
        <v>7678.5</v>
      </c>
      <c r="D75" s="45">
        <v>1512.5</v>
      </c>
      <c r="E75" s="46">
        <f t="shared" si="12"/>
        <v>19.697857654489809</v>
      </c>
    </row>
    <row r="76" spans="1:5" x14ac:dyDescent="0.25">
      <c r="A76" s="44" t="s">
        <v>58</v>
      </c>
      <c r="B76" s="42" t="s">
        <v>94</v>
      </c>
      <c r="C76" s="45">
        <v>1075</v>
      </c>
      <c r="D76" s="45">
        <v>0</v>
      </c>
      <c r="E76" s="46">
        <f t="shared" si="12"/>
        <v>0</v>
      </c>
    </row>
    <row r="77" spans="1:5" x14ac:dyDescent="0.25">
      <c r="A77" s="41" t="s">
        <v>59</v>
      </c>
      <c r="B77" s="42" t="s">
        <v>95</v>
      </c>
      <c r="C77" s="40">
        <f>C80+C78+C81+C79</f>
        <v>4765</v>
      </c>
      <c r="D77" s="40">
        <f>D80+D78+D81+D79</f>
        <v>574.5</v>
      </c>
      <c r="E77" s="43">
        <f t="shared" si="12"/>
        <v>12.056663168940188</v>
      </c>
    </row>
    <row r="78" spans="1:5" x14ac:dyDescent="0.25">
      <c r="A78" s="44" t="s">
        <v>60</v>
      </c>
      <c r="B78" s="42" t="s">
        <v>96</v>
      </c>
      <c r="C78" s="45">
        <v>875.2</v>
      </c>
      <c r="D78" s="47">
        <v>226.8</v>
      </c>
      <c r="E78" s="46">
        <f t="shared" si="12"/>
        <v>25.914076782449726</v>
      </c>
    </row>
    <row r="79" spans="1:5" hidden="1" x14ac:dyDescent="0.25">
      <c r="A79" s="44" t="s">
        <v>149</v>
      </c>
      <c r="B79" s="42" t="s">
        <v>150</v>
      </c>
      <c r="C79" s="45"/>
      <c r="D79" s="47">
        <v>0</v>
      </c>
      <c r="E79" s="46"/>
    </row>
    <row r="80" spans="1:5" x14ac:dyDescent="0.25">
      <c r="A80" s="44" t="s">
        <v>61</v>
      </c>
      <c r="B80" s="42" t="s">
        <v>97</v>
      </c>
      <c r="C80" s="45">
        <v>1358</v>
      </c>
      <c r="D80" s="47">
        <v>236.9</v>
      </c>
      <c r="E80" s="46">
        <f t="shared" si="12"/>
        <v>17.444771723122237</v>
      </c>
    </row>
    <row r="81" spans="1:5" x14ac:dyDescent="0.25">
      <c r="A81" s="44" t="s">
        <v>62</v>
      </c>
      <c r="B81" s="42" t="s">
        <v>98</v>
      </c>
      <c r="C81" s="45">
        <v>2531.8000000000002</v>
      </c>
      <c r="D81" s="47">
        <v>110.8</v>
      </c>
      <c r="E81" s="46">
        <f t="shared" si="12"/>
        <v>4.3763330436843351</v>
      </c>
    </row>
    <row r="82" spans="1:5" x14ac:dyDescent="0.25">
      <c r="A82" s="41" t="s">
        <v>63</v>
      </c>
      <c r="B82" s="42" t="s">
        <v>99</v>
      </c>
      <c r="C82" s="40">
        <f>C83+C84+C85</f>
        <v>7502.6</v>
      </c>
      <c r="D82" s="40">
        <f>D83+D84+D85</f>
        <v>2069.8000000000002</v>
      </c>
      <c r="E82" s="43">
        <f t="shared" si="12"/>
        <v>27.587769573214622</v>
      </c>
    </row>
    <row r="83" spans="1:5" x14ac:dyDescent="0.25">
      <c r="A83" s="44" t="s">
        <v>64</v>
      </c>
      <c r="B83" s="42" t="s">
        <v>100</v>
      </c>
      <c r="C83" s="45">
        <v>2000</v>
      </c>
      <c r="D83" s="47">
        <v>0</v>
      </c>
      <c r="E83" s="46">
        <f t="shared" si="12"/>
        <v>0</v>
      </c>
    </row>
    <row r="84" spans="1:5" hidden="1" x14ac:dyDescent="0.25">
      <c r="A84" s="44" t="s">
        <v>65</v>
      </c>
      <c r="B84" s="42" t="s">
        <v>101</v>
      </c>
      <c r="C84" s="45"/>
      <c r="D84" s="47">
        <v>0</v>
      </c>
      <c r="E84" s="46" t="str">
        <f t="shared" si="12"/>
        <v xml:space="preserve"> </v>
      </c>
    </row>
    <row r="85" spans="1:5" x14ac:dyDescent="0.25">
      <c r="A85" s="44" t="s">
        <v>144</v>
      </c>
      <c r="B85" s="42" t="s">
        <v>145</v>
      </c>
      <c r="C85" s="45">
        <v>5502.6</v>
      </c>
      <c r="D85" s="47">
        <v>2069.8000000000002</v>
      </c>
      <c r="E85" s="46">
        <f t="shared" si="12"/>
        <v>37.614945662050673</v>
      </c>
    </row>
    <row r="86" spans="1:5" x14ac:dyDescent="0.25">
      <c r="A86" s="41" t="s">
        <v>220</v>
      </c>
      <c r="B86" s="42" t="s">
        <v>222</v>
      </c>
      <c r="C86" s="40">
        <f>C87</f>
        <v>631</v>
      </c>
      <c r="D86" s="40">
        <f>D87</f>
        <v>0</v>
      </c>
      <c r="E86" s="46">
        <f t="shared" si="12"/>
        <v>0</v>
      </c>
    </row>
    <row r="87" spans="1:5" x14ac:dyDescent="0.25">
      <c r="A87" s="44" t="s">
        <v>221</v>
      </c>
      <c r="B87" s="42" t="s">
        <v>223</v>
      </c>
      <c r="C87" s="45">
        <v>631</v>
      </c>
      <c r="D87" s="47">
        <v>0</v>
      </c>
      <c r="E87" s="46">
        <f t="shared" si="12"/>
        <v>0</v>
      </c>
    </row>
    <row r="88" spans="1:5" x14ac:dyDescent="0.25">
      <c r="A88" s="41" t="s">
        <v>66</v>
      </c>
      <c r="B88" s="42" t="s">
        <v>102</v>
      </c>
      <c r="C88" s="40">
        <f>C89+C90+C91+C93+C94+C92</f>
        <v>843612.89999999991</v>
      </c>
      <c r="D88" s="40">
        <f>D89+D90+D91+D93+D94+D92</f>
        <v>217832.5</v>
      </c>
      <c r="E88" s="43">
        <f t="shared" si="12"/>
        <v>25.821380872672766</v>
      </c>
    </row>
    <row r="89" spans="1:5" x14ac:dyDescent="0.25">
      <c r="A89" s="44" t="s">
        <v>67</v>
      </c>
      <c r="B89" s="42" t="s">
        <v>103</v>
      </c>
      <c r="C89" s="45">
        <v>215590.5</v>
      </c>
      <c r="D89" s="47">
        <v>58124.800000000003</v>
      </c>
      <c r="E89" s="46">
        <f t="shared" si="12"/>
        <v>26.960742704339939</v>
      </c>
    </row>
    <row r="90" spans="1:5" x14ac:dyDescent="0.25">
      <c r="A90" s="44" t="s">
        <v>68</v>
      </c>
      <c r="B90" s="42" t="s">
        <v>104</v>
      </c>
      <c r="C90" s="45">
        <v>523584.4</v>
      </c>
      <c r="D90" s="47">
        <v>136156</v>
      </c>
      <c r="E90" s="46">
        <f t="shared" si="12"/>
        <v>26.004594483716474</v>
      </c>
    </row>
    <row r="91" spans="1:5" x14ac:dyDescent="0.25">
      <c r="A91" s="44" t="s">
        <v>192</v>
      </c>
      <c r="B91" s="42" t="s">
        <v>105</v>
      </c>
      <c r="C91" s="45">
        <v>42015.7</v>
      </c>
      <c r="D91" s="47">
        <v>9390.6</v>
      </c>
      <c r="E91" s="46">
        <f t="shared" si="12"/>
        <v>22.350216704708004</v>
      </c>
    </row>
    <row r="92" spans="1:5" x14ac:dyDescent="0.25">
      <c r="A92" s="44" t="s">
        <v>193</v>
      </c>
      <c r="B92" s="42" t="s">
        <v>151</v>
      </c>
      <c r="C92" s="45">
        <v>50</v>
      </c>
      <c r="D92" s="47">
        <v>0</v>
      </c>
      <c r="E92" s="46">
        <f t="shared" si="12"/>
        <v>0</v>
      </c>
    </row>
    <row r="93" spans="1:5" x14ac:dyDescent="0.25">
      <c r="A93" s="44" t="s">
        <v>194</v>
      </c>
      <c r="B93" s="42" t="s">
        <v>106</v>
      </c>
      <c r="C93" s="45">
        <v>3277.6</v>
      </c>
      <c r="D93" s="47">
        <v>37.5</v>
      </c>
      <c r="E93" s="46">
        <f t="shared" si="12"/>
        <v>1.1441298511105689</v>
      </c>
    </row>
    <row r="94" spans="1:5" x14ac:dyDescent="0.25">
      <c r="A94" s="44" t="s">
        <v>69</v>
      </c>
      <c r="B94" s="42" t="s">
        <v>107</v>
      </c>
      <c r="C94" s="47">
        <v>59094.7</v>
      </c>
      <c r="D94" s="47">
        <v>14123.6</v>
      </c>
      <c r="E94" s="46">
        <f t="shared" si="12"/>
        <v>23.899943649768932</v>
      </c>
    </row>
    <row r="95" spans="1:5" x14ac:dyDescent="0.25">
      <c r="A95" s="41" t="s">
        <v>195</v>
      </c>
      <c r="B95" s="42" t="s">
        <v>108</v>
      </c>
      <c r="C95" s="40">
        <f>C96+C97</f>
        <v>51426.6</v>
      </c>
      <c r="D95" s="40">
        <f>D96+D97</f>
        <v>10109.4</v>
      </c>
      <c r="E95" s="43">
        <f t="shared" si="12"/>
        <v>19.657920220275109</v>
      </c>
    </row>
    <row r="96" spans="1:5" x14ac:dyDescent="0.25">
      <c r="A96" s="44" t="s">
        <v>70</v>
      </c>
      <c r="B96" s="42" t="s">
        <v>109</v>
      </c>
      <c r="C96" s="45">
        <v>30884.1</v>
      </c>
      <c r="D96" s="45">
        <v>5648</v>
      </c>
      <c r="E96" s="46">
        <f t="shared" si="12"/>
        <v>18.287727341900851</v>
      </c>
    </row>
    <row r="97" spans="1:5" x14ac:dyDescent="0.25">
      <c r="A97" s="44" t="s">
        <v>196</v>
      </c>
      <c r="B97" s="42" t="s">
        <v>110</v>
      </c>
      <c r="C97" s="45">
        <v>20542.5</v>
      </c>
      <c r="D97" s="45">
        <v>4461.3999999999996</v>
      </c>
      <c r="E97" s="46">
        <f t="shared" si="12"/>
        <v>21.717901910672992</v>
      </c>
    </row>
    <row r="98" spans="1:5" x14ac:dyDescent="0.25">
      <c r="A98" s="41" t="s">
        <v>71</v>
      </c>
      <c r="B98" s="42" t="s">
        <v>111</v>
      </c>
      <c r="C98" s="40">
        <f>C99+C100+C102+C101</f>
        <v>99918.099999999991</v>
      </c>
      <c r="D98" s="40">
        <f>D99+D100+D102+D101</f>
        <v>22508.1</v>
      </c>
      <c r="E98" s="43">
        <f t="shared" si="12"/>
        <v>22.526549243830697</v>
      </c>
    </row>
    <row r="99" spans="1:5" x14ac:dyDescent="0.25">
      <c r="A99" s="44" t="s">
        <v>72</v>
      </c>
      <c r="B99" s="42" t="s">
        <v>112</v>
      </c>
      <c r="C99" s="45">
        <v>8412</v>
      </c>
      <c r="D99" s="45">
        <v>2091.3000000000002</v>
      </c>
      <c r="E99" s="46">
        <f t="shared" si="12"/>
        <v>24.860912981455066</v>
      </c>
    </row>
    <row r="100" spans="1:5" x14ac:dyDescent="0.25">
      <c r="A100" s="44" t="s">
        <v>73</v>
      </c>
      <c r="B100" s="42" t="s">
        <v>113</v>
      </c>
      <c r="C100" s="45">
        <v>65949.899999999994</v>
      </c>
      <c r="D100" s="47">
        <v>15817.3</v>
      </c>
      <c r="E100" s="46">
        <f t="shared" si="12"/>
        <v>23.98381195422586</v>
      </c>
    </row>
    <row r="101" spans="1:5" x14ac:dyDescent="0.25">
      <c r="A101" s="44" t="s">
        <v>74</v>
      </c>
      <c r="B101" s="42" t="s">
        <v>114</v>
      </c>
      <c r="C101" s="45">
        <v>19795.5</v>
      </c>
      <c r="D101" s="45">
        <v>3445.5</v>
      </c>
      <c r="E101" s="46">
        <f t="shared" si="12"/>
        <v>17.405470940365234</v>
      </c>
    </row>
    <row r="102" spans="1:5" x14ac:dyDescent="0.25">
      <c r="A102" s="44" t="s">
        <v>75</v>
      </c>
      <c r="B102" s="42" t="s">
        <v>115</v>
      </c>
      <c r="C102" s="45">
        <v>5760.7</v>
      </c>
      <c r="D102" s="45">
        <v>1154</v>
      </c>
      <c r="E102" s="46">
        <f t="shared" si="12"/>
        <v>20.032287742809036</v>
      </c>
    </row>
    <row r="103" spans="1:5" x14ac:dyDescent="0.25">
      <c r="A103" s="41" t="s">
        <v>76</v>
      </c>
      <c r="B103" s="42" t="s">
        <v>116</v>
      </c>
      <c r="C103" s="40">
        <f>C104</f>
        <v>15576.1</v>
      </c>
      <c r="D103" s="40">
        <f>D104</f>
        <v>3419.1</v>
      </c>
      <c r="E103" s="43">
        <f t="shared" si="12"/>
        <v>21.950937654483472</v>
      </c>
    </row>
    <row r="104" spans="1:5" x14ac:dyDescent="0.25">
      <c r="A104" s="44" t="s">
        <v>77</v>
      </c>
      <c r="B104" s="42" t="s">
        <v>117</v>
      </c>
      <c r="C104" s="45">
        <v>15576.1</v>
      </c>
      <c r="D104" s="45">
        <v>3419.1</v>
      </c>
      <c r="E104" s="46">
        <f t="shared" si="12"/>
        <v>21.950937654483472</v>
      </c>
    </row>
    <row r="105" spans="1:5" hidden="1" x14ac:dyDescent="0.25">
      <c r="A105" s="41" t="s">
        <v>78</v>
      </c>
      <c r="B105" s="42" t="s">
        <v>118</v>
      </c>
      <c r="C105" s="40">
        <f>C106</f>
        <v>0</v>
      </c>
      <c r="D105" s="40">
        <f>D106</f>
        <v>0</v>
      </c>
      <c r="E105" s="43" t="str">
        <f t="shared" si="12"/>
        <v xml:space="preserve"> </v>
      </c>
    </row>
    <row r="106" spans="1:5" hidden="1" x14ac:dyDescent="0.25">
      <c r="A106" s="44" t="s">
        <v>79</v>
      </c>
      <c r="B106" s="42" t="s">
        <v>119</v>
      </c>
      <c r="C106" s="45">
        <v>0</v>
      </c>
      <c r="D106" s="45">
        <v>0</v>
      </c>
      <c r="E106" s="46" t="str">
        <f t="shared" si="12"/>
        <v xml:space="preserve"> </v>
      </c>
    </row>
    <row r="107" spans="1:5" x14ac:dyDescent="0.25">
      <c r="A107" s="41" t="s">
        <v>190</v>
      </c>
      <c r="B107" s="42" t="s">
        <v>120</v>
      </c>
      <c r="C107" s="40">
        <f>C108+C109</f>
        <v>135881.70000000001</v>
      </c>
      <c r="D107" s="40">
        <f>D108+D109</f>
        <v>33970.400000000001</v>
      </c>
      <c r="E107" s="43">
        <f t="shared" si="12"/>
        <v>24.999981601643192</v>
      </c>
    </row>
    <row r="108" spans="1:5" x14ac:dyDescent="0.25">
      <c r="A108" s="44" t="s">
        <v>191</v>
      </c>
      <c r="B108" s="42" t="s">
        <v>121</v>
      </c>
      <c r="C108" s="45">
        <v>120650.8</v>
      </c>
      <c r="D108" s="45">
        <v>30162.7</v>
      </c>
      <c r="E108" s="46">
        <f t="shared" si="12"/>
        <v>25</v>
      </c>
    </row>
    <row r="109" spans="1:5" x14ac:dyDescent="0.25">
      <c r="A109" s="44" t="s">
        <v>80</v>
      </c>
      <c r="B109" s="42" t="s">
        <v>122</v>
      </c>
      <c r="C109" s="45">
        <v>15230.9</v>
      </c>
      <c r="D109" s="45">
        <v>3807.7</v>
      </c>
      <c r="E109" s="46">
        <f t="shared" si="12"/>
        <v>24.999835859995141</v>
      </c>
    </row>
    <row r="110" spans="1:5" x14ac:dyDescent="0.25">
      <c r="A110" s="39" t="s">
        <v>81</v>
      </c>
      <c r="B110" s="48" t="s">
        <v>123</v>
      </c>
      <c r="C110" s="40">
        <f>C65+C74+C77+C82+C88+C95+C98+C103+C107+C105+C86</f>
        <v>1266752.8</v>
      </c>
      <c r="D110" s="40">
        <f>D65+D74+D77+D82+D88+D95+D98+D103+D107+D105+D86</f>
        <v>312381.39999999997</v>
      </c>
      <c r="E110" s="43">
        <f t="shared" si="12"/>
        <v>24.660012592827897</v>
      </c>
    </row>
    <row r="111" spans="1:5" x14ac:dyDescent="0.3">
      <c r="A111" s="49" t="s">
        <v>82</v>
      </c>
      <c r="B111" s="50"/>
      <c r="C111" s="51">
        <f>C63-C110</f>
        <v>-11759.579999999842</v>
      </c>
      <c r="D111" s="51">
        <f>D63-D110</f>
        <v>83700.000000000058</v>
      </c>
      <c r="E111" s="43"/>
    </row>
    <row r="114" spans="1:4" x14ac:dyDescent="0.3">
      <c r="A114" s="37" t="s">
        <v>141</v>
      </c>
      <c r="C114" s="56" t="s">
        <v>142</v>
      </c>
    </row>
    <row r="117" spans="1:4" x14ac:dyDescent="0.3">
      <c r="C117" s="6">
        <f>C63-C110</f>
        <v>-11759.579999999842</v>
      </c>
      <c r="D117" s="6">
        <f>D63-D110</f>
        <v>83700.000000000058</v>
      </c>
    </row>
  </sheetData>
  <mergeCells count="2">
    <mergeCell ref="A1:E1"/>
    <mergeCell ref="A64:E64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2021-04-09T00:13:01Z</cp:lastPrinted>
  <dcterms:created xsi:type="dcterms:W3CDTF">2018-02-13T00:40:04Z</dcterms:created>
  <dcterms:modified xsi:type="dcterms:W3CDTF">2021-04-09T00:13:16Z</dcterms:modified>
</cp:coreProperties>
</file>